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alingcouncil-my.sharepoint.com/personal/dpollard_ealing_gov_uk/Documents/Desktop/"/>
    </mc:Choice>
  </mc:AlternateContent>
  <xr:revisionPtr revIDLastSave="0" documentId="8_{F4FF0FCA-B211-4D7D-8D8C-96CA91E0E01F}" xr6:coauthVersionLast="47" xr6:coauthVersionMax="47" xr10:uidLastSave="{00000000-0000-0000-0000-000000000000}"/>
  <bookViews>
    <workbookView xWindow="-120" yWindow="-120" windowWidth="24240" windowHeight="13140" xr2:uid="{80A03CAD-FE5F-45BD-A05A-0F7A6B00148C}"/>
  </bookViews>
  <sheets>
    <sheet name="Guidance" sheetId="5" r:id="rId1"/>
    <sheet name="Example - Budget Monitoring" sheetId="1" r:id="rId2"/>
    <sheet name="Budget Monitoring Return" sheetId="4" r:id="rId3"/>
    <sheet name="Data" sheetId="2" state="hidden" r:id="rId4"/>
  </sheets>
  <definedNames>
    <definedName name="_xlnm._FilterDatabase" localSheetId="3" hidden="1">Data!$A$1:$D$77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2" l="1"/>
  <c r="B78" i="2"/>
  <c r="B8" i="4" l="1"/>
  <c r="B15" i="4"/>
  <c r="B15" i="1"/>
  <c r="J11" i="4" l="1"/>
  <c r="I11" i="4"/>
  <c r="J11" i="1"/>
  <c r="I11" i="1"/>
  <c r="D11" i="4"/>
  <c r="B16" i="4" s="1"/>
  <c r="B17" i="4" s="1"/>
  <c r="C11" i="4"/>
  <c r="B11" i="4"/>
  <c r="E10" i="4"/>
  <c r="F10" i="4" s="1"/>
  <c r="E9" i="4"/>
  <c r="F9" i="4" s="1"/>
  <c r="E9" i="1"/>
  <c r="F9" i="1" s="1"/>
  <c r="C11" i="1"/>
  <c r="E10" i="1"/>
  <c r="F10" i="1" s="1"/>
  <c r="E11" i="4" l="1"/>
  <c r="B24" i="4"/>
  <c r="B25" i="4" s="1"/>
  <c r="D11" i="1" l="1"/>
  <c r="B11" i="1"/>
  <c r="B24" i="1" l="1"/>
  <c r="B25" i="1" s="1"/>
  <c r="B16" i="1"/>
  <c r="E11" i="1"/>
  <c r="B17" i="1" l="1"/>
</calcChain>
</file>

<file path=xl/sharedStrings.xml><?xml version="1.0" encoding="utf-8"?>
<sst xmlns="http://schemas.openxmlformats.org/spreadsheetml/2006/main" count="143" uniqueCount="115">
  <si>
    <t>Variance</t>
  </si>
  <si>
    <t>Total Expenditure</t>
  </si>
  <si>
    <t>Total Income</t>
  </si>
  <si>
    <t xml:space="preserve">Allenby Primary School </t>
  </si>
  <si>
    <t xml:space="preserve">Beaconsfield Primary School </t>
  </si>
  <si>
    <t xml:space="preserve">Belvue School </t>
  </si>
  <si>
    <t xml:space="preserve">Blair Peach Primary School </t>
  </si>
  <si>
    <t xml:space="preserve">Brentside High School </t>
  </si>
  <si>
    <t xml:space="preserve">Castlebar School </t>
  </si>
  <si>
    <t>Christ The Saviour school</t>
  </si>
  <si>
    <t xml:space="preserve">Clifton Primary School </t>
  </si>
  <si>
    <t xml:space="preserve">Coston Primary School </t>
  </si>
  <si>
    <t xml:space="preserve">Dairy Meadow Primary School </t>
  </si>
  <si>
    <t>Derwentwater Primary School</t>
  </si>
  <si>
    <t>Downe Manor Primary School</t>
  </si>
  <si>
    <t>Drayton Green Primary School</t>
  </si>
  <si>
    <t xml:space="preserve">Durdans Park Primary School </t>
  </si>
  <si>
    <t xml:space="preserve">East Acton Primary School </t>
  </si>
  <si>
    <t xml:space="preserve">Edward Betham CE Primary </t>
  </si>
  <si>
    <t xml:space="preserve">Ellen Wilkinson School </t>
  </si>
  <si>
    <t xml:space="preserve">Elthorne Park High School </t>
  </si>
  <si>
    <t>Featherstone Primary &amp; Nursery School</t>
  </si>
  <si>
    <t>Fielding Primary School</t>
  </si>
  <si>
    <t>Gifford Primary School</t>
  </si>
  <si>
    <t>Grange Primary School</t>
  </si>
  <si>
    <t>Greenfields Nursery School</t>
  </si>
  <si>
    <t xml:space="preserve">Greenford High School </t>
  </si>
  <si>
    <t xml:space="preserve">Greenwood Primary School </t>
  </si>
  <si>
    <t xml:space="preserve">Grove House Nursery </t>
  </si>
  <si>
    <t xml:space="preserve">Hambrough Primary </t>
  </si>
  <si>
    <t>Havelock Primary School</t>
  </si>
  <si>
    <t xml:space="preserve">Hobbayne Primary School </t>
  </si>
  <si>
    <t xml:space="preserve">Holy Family Roman Catholic Primary School </t>
  </si>
  <si>
    <t xml:space="preserve">Horsenden Primary School </t>
  </si>
  <si>
    <t>John Chilton</t>
  </si>
  <si>
    <t xml:space="preserve">John Perryn Primary School </t>
  </si>
  <si>
    <t xml:space="preserve">Khalsa Primary </t>
  </si>
  <si>
    <t>Lady Margaret Primary School</t>
  </si>
  <si>
    <t xml:space="preserve">Little Ealing Primary School </t>
  </si>
  <si>
    <t xml:space="preserve">Mandeville </t>
  </si>
  <si>
    <t xml:space="preserve">Maples Nursery </t>
  </si>
  <si>
    <t xml:space="preserve">Mayfield Primary School </t>
  </si>
  <si>
    <t xml:space="preserve">Montpelier Primary School </t>
  </si>
  <si>
    <t>Mount Carmel Catholic Primary</t>
  </si>
  <si>
    <t>North Ealing Primary School</t>
  </si>
  <si>
    <t>North Primary School</t>
  </si>
  <si>
    <t xml:space="preserve">Northolt High School </t>
  </si>
  <si>
    <t xml:space="preserve">Oaklands Primary School and Nursery </t>
  </si>
  <si>
    <t xml:space="preserve">Oldfield Primary School </t>
  </si>
  <si>
    <t xml:space="preserve">Our Lady of the Visitation </t>
  </si>
  <si>
    <t xml:space="preserve">Perivale Primary School </t>
  </si>
  <si>
    <t>Petts Hill Primary School</t>
  </si>
  <si>
    <t xml:space="preserve">Ravenor Primary School </t>
  </si>
  <si>
    <t>Selborne Primary</t>
  </si>
  <si>
    <t>South Acton Children Centre</t>
  </si>
  <si>
    <t xml:space="preserve">Southfield Primary School </t>
  </si>
  <si>
    <t>Springhallow School</t>
  </si>
  <si>
    <t>St Ann's</t>
  </si>
  <si>
    <t>St Anselms Catholic Primary School</t>
  </si>
  <si>
    <t xml:space="preserve">St Gregory's Catholic Primary School </t>
  </si>
  <si>
    <t>St John Fisher Catholic Primary School</t>
  </si>
  <si>
    <t xml:space="preserve">St John's Primary School </t>
  </si>
  <si>
    <t xml:space="preserve">St Joseph's Catholic Primary </t>
  </si>
  <si>
    <t xml:space="preserve">St Marks Primary School </t>
  </si>
  <si>
    <t>St Raphael's Catholic  Primary School</t>
  </si>
  <si>
    <t xml:space="preserve">St Vincent's RC Primary </t>
  </si>
  <si>
    <t xml:space="preserve">Stanhope Primary School </t>
  </si>
  <si>
    <t xml:space="preserve">The Cardinal Wiseman School </t>
  </si>
  <si>
    <t xml:space="preserve">Three Bridges Primary School </t>
  </si>
  <si>
    <t xml:space="preserve">Tudor Primary School </t>
  </si>
  <si>
    <t xml:space="preserve">Vicar's Green JM&amp;I School </t>
  </si>
  <si>
    <t xml:space="preserve">Viking Primary School </t>
  </si>
  <si>
    <t>Villiers High School</t>
  </si>
  <si>
    <t>West Acton Primary</t>
  </si>
  <si>
    <t xml:space="preserve">West Twyford Primary School </t>
  </si>
  <si>
    <t xml:space="preserve">Willow Tree Primary School </t>
  </si>
  <si>
    <t>Wolf Fields Primary</t>
  </si>
  <si>
    <t>Acton Gardens</t>
  </si>
  <si>
    <t>School Name (Please Select)</t>
  </si>
  <si>
    <t>Total Variance (Surplus) / Deficit</t>
  </si>
  <si>
    <t>School</t>
  </si>
  <si>
    <t>Balances</t>
  </si>
  <si>
    <t>Estimated (Surplus) / Deficit in Year</t>
  </si>
  <si>
    <t>If Opening balance above is not correct please complete the following instead:</t>
  </si>
  <si>
    <t>Please only enter data in grey cells</t>
  </si>
  <si>
    <t>%</t>
  </si>
  <si>
    <t>Please provide an explaination of any variances over/under 5% of agreed Budget</t>
  </si>
  <si>
    <t>EXAMPLE</t>
  </si>
  <si>
    <t>Actuals To</t>
  </si>
  <si>
    <t>No</t>
  </si>
  <si>
    <t>If a deficit is forecasted have you submitted a deficit recover plan?</t>
  </si>
  <si>
    <t>1) Please select you school name from the drop down menu</t>
  </si>
  <si>
    <t>4) If the variance in cells F9 &amp; F10 are greater than 5% please provide a brief explaination of key factors driving the variance.</t>
  </si>
  <si>
    <t>5) Please check the value in cell B15 - if this is not correct please enter the correct value into B23</t>
  </si>
  <si>
    <t>Employee inflation in excess of estimated required budget.</t>
  </si>
  <si>
    <t>NativeId</t>
  </si>
  <si>
    <t>Budget 2023-24</t>
  </si>
  <si>
    <t>Schools Revenue Monitoring Return - 2023-24</t>
  </si>
  <si>
    <t>2021-22 CFR Outturn Balance   (£)</t>
  </si>
  <si>
    <t>CFR Revenue Balance B/F  2022/23  (£)</t>
  </si>
  <si>
    <t>2023-24 Estimated Revenue Total (Surplus) / Deficit</t>
  </si>
  <si>
    <t>Example School</t>
  </si>
  <si>
    <t>3) Please enter required data in cells B9 to D10 - this should include your agreed budget as submitted to Schools Accountancy for 2023-24 and the relevant actuals and forecast for current financial year.</t>
  </si>
  <si>
    <t>https://www.egfl.org.uk/finance-and-data/funding-and-finance/schools-financial-procedures/budget-monitoring</t>
  </si>
  <si>
    <t xml:space="preserve">2) Please specifiy the date in cell C8 that your actuals relate to.  Please see the link for Monitoring Guidance: </t>
  </si>
  <si>
    <t>Estimated Outturn including C/F Balances 2024-25</t>
  </si>
  <si>
    <t>Estimated Outturn including C/F Balances 2025-26</t>
  </si>
  <si>
    <t>Forecasted Outturn (In-Year) 31/03/2024</t>
  </si>
  <si>
    <t>8) Please note that all deficit should be recorded as positive(+) and surplus should be recorded as negative (-)</t>
  </si>
  <si>
    <t>Opening Revenue Balance (Taken from closing balance on CFR Return 2022-23)</t>
  </si>
  <si>
    <t>Opening Revenue Balance (From School if not agreed with above 2022/23)</t>
  </si>
  <si>
    <t>Returns to be completed by no later than Tuesday 31st October</t>
  </si>
  <si>
    <t>7) Please complete the forecast budget and outturn for 2024-25 and 2025-26 within cells I9 to J10</t>
  </si>
  <si>
    <t>6) If you have forecast a deficit please complete cell B28 to say Yes or No</t>
  </si>
  <si>
    <t>How to complete the 'Budget Monitoring Template'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</si>
</sst>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\(#,##0.00\)"/>
    <numFmt numFmtId="165" formatCode="#,##0.00;[Red]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2" xfId="0" applyFont="1" applyBorder="1"/>
    <xf numFmtId="0" fontId="3" fillId="0" borderId="3" xfId="0" applyFont="1" applyBorder="1"/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6" xfId="0" applyBorder="1"/>
    <xf numFmtId="0" fontId="1" fillId="0" borderId="7" xfId="0" applyFont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164" fontId="7" fillId="0" borderId="9" xfId="0" applyNumberFormat="1" applyFont="1" applyBorder="1" applyAlignment="1">
      <alignment horizontal="center"/>
    </xf>
    <xf numFmtId="0" fontId="1" fillId="0" borderId="6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14" fontId="0" fillId="2" borderId="8" xfId="0" applyNumberFormat="1" applyFill="1" applyBorder="1" applyAlignment="1">
      <alignment horizontal="center"/>
    </xf>
    <xf numFmtId="0" fontId="9" fillId="0" borderId="0" xfId="0" applyFont="1"/>
    <xf numFmtId="40" fontId="0" fillId="0" borderId="0" xfId="0" applyNumberFormat="1"/>
    <xf numFmtId="40" fontId="0" fillId="3" borderId="0" xfId="0" applyNumberFormat="1" applyFill="1" applyAlignment="1">
      <alignment wrapText="1"/>
    </xf>
    <xf numFmtId="40" fontId="0" fillId="3" borderId="0" xfId="0" applyNumberFormat="1" applyFill="1"/>
    <xf numFmtId="0" fontId="0" fillId="3" borderId="0" xfId="0" applyFill="1"/>
    <xf numFmtId="165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0" fillId="0" borderId="0" xfId="1"/>
    <xf numFmtId="0" fontId="1" fillId="0" borderId="6" xfId="0" applyFont="1" applyBorder="1" applyAlignment="1">
      <alignment horizontal="center" wrapText="1"/>
    </xf>
    <xf numFmtId="14" fontId="1" fillId="2" borderId="6" xfId="0" applyNumberFormat="1" applyFont="1" applyFill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gfl.org.uk/finance-and-data/funding-and-finance/schools-financial-procedures/budget-monitor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271BD-62F3-4324-A6B2-1ACA99144706}">
  <dimension ref="A1:A19"/>
  <sheetViews>
    <sheetView showGridLines="0" tabSelected="1" workbookViewId="0">
      <selection activeCell="A2" sqref="A2"/>
    </sheetView>
  </sheetViews>
  <sheetFormatPr defaultRowHeight="15" x14ac:dyDescent="0.25"/>
  <cols>
    <col min="1" max="1" width="159.140625" bestFit="1" customWidth="1"/>
  </cols>
  <sheetData>
    <row r="1" spans="1:1" x14ac:dyDescent="0.25">
      <c r="A1" s="3" t="s">
        <v>114</v>
      </c>
    </row>
    <row r="3" spans="1:1" x14ac:dyDescent="0.25">
      <c r="A3" t="s">
        <v>91</v>
      </c>
    </row>
    <row r="5" spans="1:1" x14ac:dyDescent="0.25">
      <c r="A5" s="32" t="s">
        <v>104</v>
      </c>
    </row>
    <row r="6" spans="1:1" x14ac:dyDescent="0.25">
      <c r="A6" s="33" t="s">
        <v>103</v>
      </c>
    </row>
    <row r="7" spans="1:1" x14ac:dyDescent="0.25">
      <c r="A7" s="33"/>
    </row>
    <row r="8" spans="1:1" x14ac:dyDescent="0.25">
      <c r="A8" t="s">
        <v>102</v>
      </c>
    </row>
    <row r="10" spans="1:1" x14ac:dyDescent="0.25">
      <c r="A10" t="s">
        <v>92</v>
      </c>
    </row>
    <row r="12" spans="1:1" x14ac:dyDescent="0.25">
      <c r="A12" t="s">
        <v>93</v>
      </c>
    </row>
    <row r="14" spans="1:1" x14ac:dyDescent="0.25">
      <c r="A14" t="s">
        <v>113</v>
      </c>
    </row>
    <row r="16" spans="1:1" x14ac:dyDescent="0.25">
      <c r="A16" t="s">
        <v>112</v>
      </c>
    </row>
    <row r="18" spans="1:1" x14ac:dyDescent="0.25">
      <c r="A18" s="2" t="s">
        <v>108</v>
      </c>
    </row>
    <row r="19" spans="1:1" x14ac:dyDescent="0.25">
      <c r="A19" s="32"/>
    </row>
  </sheetData>
  <hyperlinks>
    <hyperlink ref="A6" r:id="rId1" xr:uid="{C26F9CB0-F901-4C4E-8AA5-504D9F7134C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39534-DE4B-4F13-B084-4F58277D01DC}">
  <sheetPr>
    <tabColor rgb="FFFF0000"/>
  </sheetPr>
  <dimension ref="A1:J32"/>
  <sheetViews>
    <sheetView showGridLines="0" topLeftCell="A3" zoomScale="85" zoomScaleNormal="85" workbookViewId="0">
      <selection activeCell="C20" sqref="C20"/>
    </sheetView>
  </sheetViews>
  <sheetFormatPr defaultRowHeight="15" x14ac:dyDescent="0.25"/>
  <cols>
    <col min="1" max="1" width="54.140625" customWidth="1"/>
    <col min="2" max="6" width="15.5703125" style="1" customWidth="1"/>
    <col min="7" max="7" width="42.140625" style="1" customWidth="1"/>
    <col min="8" max="8" width="3.28515625" customWidth="1"/>
    <col min="9" max="10" width="16.140625" customWidth="1"/>
  </cols>
  <sheetData>
    <row r="1" spans="1:10" ht="61.5" x14ac:dyDescent="0.9">
      <c r="A1" s="16" t="s">
        <v>97</v>
      </c>
      <c r="D1" s="18" t="s">
        <v>87</v>
      </c>
    </row>
    <row r="2" spans="1:10" x14ac:dyDescent="0.25">
      <c r="A2" s="3"/>
    </row>
    <row r="3" spans="1:10" x14ac:dyDescent="0.25">
      <c r="A3" s="17" t="s">
        <v>84</v>
      </c>
    </row>
    <row r="4" spans="1:10" ht="15.75" thickBot="1" x14ac:dyDescent="0.3"/>
    <row r="5" spans="1:10" ht="15.75" thickBot="1" x14ac:dyDescent="0.3">
      <c r="A5" s="2" t="s">
        <v>78</v>
      </c>
      <c r="B5" s="38" t="s">
        <v>101</v>
      </c>
      <c r="C5" s="39"/>
      <c r="D5" s="40"/>
    </row>
    <row r="7" spans="1:10" x14ac:dyDescent="0.25">
      <c r="B7" s="19"/>
      <c r="C7" s="14" t="s">
        <v>88</v>
      </c>
      <c r="D7" s="19"/>
      <c r="E7" s="19"/>
      <c r="F7" s="19"/>
      <c r="G7" s="19"/>
      <c r="I7" s="19"/>
      <c r="J7" s="19"/>
    </row>
    <row r="8" spans="1:10" ht="60" x14ac:dyDescent="0.25">
      <c r="B8" s="20" t="s">
        <v>96</v>
      </c>
      <c r="C8" s="24">
        <v>45229</v>
      </c>
      <c r="D8" s="20" t="s">
        <v>107</v>
      </c>
      <c r="E8" s="20" t="s">
        <v>0</v>
      </c>
      <c r="F8" s="20" t="s">
        <v>85</v>
      </c>
      <c r="G8" s="20" t="s">
        <v>86</v>
      </c>
      <c r="I8" s="20" t="s">
        <v>105</v>
      </c>
      <c r="J8" s="20" t="s">
        <v>106</v>
      </c>
    </row>
    <row r="9" spans="1:10" ht="30" x14ac:dyDescent="0.25">
      <c r="A9" s="2" t="s">
        <v>1</v>
      </c>
      <c r="B9" s="15">
        <v>975000</v>
      </c>
      <c r="C9" s="15">
        <v>605000</v>
      </c>
      <c r="D9" s="15">
        <v>1015000</v>
      </c>
      <c r="E9" s="11">
        <f>D9-B9</f>
        <v>40000</v>
      </c>
      <c r="F9" s="11">
        <f>E9/B9*100</f>
        <v>4.1025641025641022</v>
      </c>
      <c r="G9" s="23" t="s">
        <v>94</v>
      </c>
      <c r="I9" s="15">
        <v>1010000</v>
      </c>
      <c r="J9" s="15">
        <v>1050000</v>
      </c>
    </row>
    <row r="10" spans="1:10" x14ac:dyDescent="0.25">
      <c r="A10" s="2" t="s">
        <v>2</v>
      </c>
      <c r="B10" s="15">
        <v>-975000</v>
      </c>
      <c r="C10" s="15">
        <v>-600000</v>
      </c>
      <c r="D10" s="15">
        <v>-1000000</v>
      </c>
      <c r="E10" s="11">
        <f>D10-B10</f>
        <v>-25000</v>
      </c>
      <c r="F10" s="11">
        <f>E10/B10*100</f>
        <v>2.5641025641025639</v>
      </c>
      <c r="G10" s="23"/>
      <c r="I10" s="15">
        <v>-1000000</v>
      </c>
      <c r="J10" s="15">
        <v>-1050000</v>
      </c>
    </row>
    <row r="11" spans="1:10" ht="21.6" customHeight="1" thickBot="1" x14ac:dyDescent="0.3">
      <c r="A11" s="2" t="s">
        <v>79</v>
      </c>
      <c r="B11" s="21">
        <f>SUM(B9:B10)</f>
        <v>0</v>
      </c>
      <c r="C11" s="21">
        <f t="shared" ref="C11:E11" si="0">SUM(C9:C10)</f>
        <v>5000</v>
      </c>
      <c r="D11" s="21">
        <f t="shared" si="0"/>
        <v>15000</v>
      </c>
      <c r="E11" s="21">
        <f t="shared" si="0"/>
        <v>15000</v>
      </c>
      <c r="I11" s="21">
        <f t="shared" ref="I11:J11" si="1">SUM(I9:I10)</f>
        <v>10000</v>
      </c>
      <c r="J11" s="21">
        <f t="shared" si="1"/>
        <v>0</v>
      </c>
    </row>
    <row r="12" spans="1:10" ht="15.75" thickTop="1" x14ac:dyDescent="0.25"/>
    <row r="14" spans="1:10" x14ac:dyDescent="0.25">
      <c r="B14" s="10" t="s">
        <v>81</v>
      </c>
    </row>
    <row r="15" spans="1:10" ht="30" x14ac:dyDescent="0.25">
      <c r="A15" s="12" t="s">
        <v>109</v>
      </c>
      <c r="B15" s="11">
        <f>VLOOKUP(B5,Data!$A$1:$D$77,4,FALSE)</f>
        <v>120000</v>
      </c>
      <c r="C15" s="7"/>
    </row>
    <row r="16" spans="1:10" x14ac:dyDescent="0.25">
      <c r="A16" s="13" t="s">
        <v>82</v>
      </c>
      <c r="B16" s="11">
        <f>D11</f>
        <v>15000</v>
      </c>
      <c r="C16" s="7"/>
    </row>
    <row r="17" spans="1:3" x14ac:dyDescent="0.25">
      <c r="A17" s="9" t="s">
        <v>100</v>
      </c>
      <c r="B17" s="8">
        <f>SUM(B15:B16)</f>
        <v>135000</v>
      </c>
      <c r="C17" s="7"/>
    </row>
    <row r="20" spans="1:3" x14ac:dyDescent="0.25">
      <c r="A20" s="2" t="s">
        <v>83</v>
      </c>
    </row>
    <row r="21" spans="1:3" x14ac:dyDescent="0.25">
      <c r="A21" s="2"/>
    </row>
    <row r="22" spans="1:3" x14ac:dyDescent="0.25">
      <c r="B22" s="14" t="s">
        <v>81</v>
      </c>
    </row>
    <row r="23" spans="1:3" ht="30" x14ac:dyDescent="0.25">
      <c r="A23" s="12" t="s">
        <v>110</v>
      </c>
      <c r="B23" s="15">
        <v>130000</v>
      </c>
    </row>
    <row r="24" spans="1:3" x14ac:dyDescent="0.25">
      <c r="A24" s="13" t="s">
        <v>82</v>
      </c>
      <c r="B24" s="11">
        <f>D11</f>
        <v>15000</v>
      </c>
    </row>
    <row r="25" spans="1:3" x14ac:dyDescent="0.25">
      <c r="A25" s="9" t="s">
        <v>100</v>
      </c>
      <c r="B25" s="8">
        <f>SUM(B23:B24)</f>
        <v>145000</v>
      </c>
      <c r="C25" s="7"/>
    </row>
    <row r="26" spans="1:3" x14ac:dyDescent="0.25">
      <c r="A26" s="2"/>
      <c r="B26" s="7"/>
      <c r="C26" s="7"/>
    </row>
    <row r="28" spans="1:3" ht="35.25" customHeight="1" x14ac:dyDescent="0.25">
      <c r="A28" s="22" t="s">
        <v>90</v>
      </c>
      <c r="B28" s="15" t="s">
        <v>89</v>
      </c>
    </row>
    <row r="31" spans="1:3" ht="18.75" x14ac:dyDescent="0.3">
      <c r="A31" s="16"/>
    </row>
    <row r="32" spans="1:3" ht="18.75" x14ac:dyDescent="0.3">
      <c r="A32" s="16" t="s">
        <v>111</v>
      </c>
    </row>
  </sheetData>
  <mergeCells count="1">
    <mergeCell ref="B5:D5"/>
  </mergeCells>
  <phoneticPr fontId="8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11BA844-3135-4D53-B03D-810466BBC34B}">
          <x14:formula1>
            <xm:f>Data!#REF!</xm:f>
          </x14:formula1>
          <xm:sqref>B28</xm:sqref>
        </x14:dataValidation>
        <x14:dataValidation type="list" allowBlank="1" showInputMessage="1" showErrorMessage="1" xr:uid="{8FC55DF7-2EDD-4800-A5C5-A3DC7D2BF204}">
          <x14:formula1>
            <xm:f>Data!$A$2:$A$77</xm:f>
          </x14:formula1>
          <xm:sqref>B5:D5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35653-6605-4775-BA66-073C73B32EFC}">
  <sheetPr>
    <tabColor rgb="FF92D050"/>
  </sheetPr>
  <dimension ref="A1:J32"/>
  <sheetViews>
    <sheetView showGridLines="0" zoomScale="85" zoomScaleNormal="85" workbookViewId="0">
      <selection activeCell="B5" sqref="B5:D5"/>
    </sheetView>
  </sheetViews>
  <sheetFormatPr defaultRowHeight="15" x14ac:dyDescent="0.25"/>
  <cols>
    <col min="1" max="1" width="54.140625" customWidth="1"/>
    <col min="2" max="6" width="15.5703125" style="1" customWidth="1"/>
    <col min="7" max="7" width="28.85546875" style="1" customWidth="1"/>
    <col min="8" max="8" width="3.28515625" customWidth="1"/>
    <col min="9" max="10" width="16.140625" customWidth="1"/>
  </cols>
  <sheetData>
    <row r="1" spans="1:10" ht="36.6" customHeight="1" x14ac:dyDescent="0.9">
      <c r="A1" s="16" t="s">
        <v>97</v>
      </c>
      <c r="D1" s="18"/>
    </row>
    <row r="2" spans="1:10" x14ac:dyDescent="0.25">
      <c r="A2" s="3"/>
    </row>
    <row r="3" spans="1:10" ht="18.75" x14ac:dyDescent="0.3">
      <c r="A3" s="25" t="s">
        <v>84</v>
      </c>
    </row>
    <row r="4" spans="1:10" ht="15.75" thickBot="1" x14ac:dyDescent="0.3"/>
    <row r="5" spans="1:10" ht="15.75" thickBot="1" x14ac:dyDescent="0.3">
      <c r="A5" s="2" t="s">
        <v>78</v>
      </c>
      <c r="B5" s="38"/>
      <c r="C5" s="39"/>
      <c r="D5" s="40"/>
    </row>
    <row r="7" spans="1:10" x14ac:dyDescent="0.25">
      <c r="B7" s="19"/>
      <c r="C7" s="14" t="s">
        <v>88</v>
      </c>
      <c r="D7" s="19"/>
      <c r="E7" s="19"/>
      <c r="F7" s="19"/>
      <c r="G7" s="19"/>
      <c r="I7" s="19"/>
      <c r="J7" s="19"/>
    </row>
    <row r="8" spans="1:10" ht="60" x14ac:dyDescent="0.25">
      <c r="B8" s="34" t="str">
        <f>'Example - Budget Monitoring'!B8</f>
        <v>Budget 2023-24</v>
      </c>
      <c r="C8" s="35">
        <v>45229</v>
      </c>
      <c r="D8" s="34" t="s">
        <v>107</v>
      </c>
      <c r="E8" s="34" t="s">
        <v>0</v>
      </c>
      <c r="F8" s="34" t="s">
        <v>85</v>
      </c>
      <c r="G8" s="34" t="s">
        <v>86</v>
      </c>
      <c r="I8" s="20" t="s">
        <v>105</v>
      </c>
      <c r="J8" s="20" t="s">
        <v>106</v>
      </c>
    </row>
    <row r="9" spans="1:10" x14ac:dyDescent="0.25">
      <c r="A9" s="2" t="s">
        <v>1</v>
      </c>
      <c r="B9" s="15"/>
      <c r="C9" s="15"/>
      <c r="D9" s="15"/>
      <c r="E9" s="11">
        <f>D9-B9</f>
        <v>0</v>
      </c>
      <c r="F9" s="11" t="e">
        <f>E9/B9*100</f>
        <v>#DIV/0!</v>
      </c>
      <c r="G9" s="23"/>
      <c r="I9" s="15"/>
      <c r="J9" s="15"/>
    </row>
    <row r="10" spans="1:10" x14ac:dyDescent="0.25">
      <c r="A10" s="2" t="s">
        <v>2</v>
      </c>
      <c r="B10" s="15"/>
      <c r="C10" s="15"/>
      <c r="D10" s="15"/>
      <c r="E10" s="11">
        <f>D10-B10</f>
        <v>0</v>
      </c>
      <c r="F10" s="11" t="e">
        <f>E10/B10*100</f>
        <v>#DIV/0!</v>
      </c>
      <c r="G10" s="23"/>
      <c r="I10" s="15"/>
      <c r="J10" s="15"/>
    </row>
    <row r="11" spans="1:10" ht="21.6" customHeight="1" thickBot="1" x14ac:dyDescent="0.3">
      <c r="A11" s="2" t="s">
        <v>79</v>
      </c>
      <c r="B11" s="36">
        <f>SUM(B9:B10)</f>
        <v>0</v>
      </c>
      <c r="C11" s="36">
        <f t="shared" ref="C11:E11" si="0">SUM(C9:C10)</f>
        <v>0</v>
      </c>
      <c r="D11" s="36">
        <f t="shared" si="0"/>
        <v>0</v>
      </c>
      <c r="E11" s="36">
        <f t="shared" si="0"/>
        <v>0</v>
      </c>
      <c r="F11" s="37"/>
      <c r="G11" s="37"/>
      <c r="I11" s="21">
        <f t="shared" ref="I11:J11" si="1">SUM(I9:I10)</f>
        <v>0</v>
      </c>
      <c r="J11" s="21">
        <f t="shared" si="1"/>
        <v>0</v>
      </c>
    </row>
    <row r="12" spans="1:10" ht="15.75" thickTop="1" x14ac:dyDescent="0.25"/>
    <row r="14" spans="1:10" x14ac:dyDescent="0.25">
      <c r="B14" s="10" t="s">
        <v>81</v>
      </c>
    </row>
    <row r="15" spans="1:10" ht="30" x14ac:dyDescent="0.25">
      <c r="A15" s="12" t="s">
        <v>109</v>
      </c>
      <c r="B15" s="11" t="e">
        <f>VLOOKUP(B5,Data!$A$3:$D$77,4,FALSE)</f>
        <v>#N/A</v>
      </c>
      <c r="C15" s="7"/>
    </row>
    <row r="16" spans="1:10" x14ac:dyDescent="0.25">
      <c r="A16" s="13" t="s">
        <v>82</v>
      </c>
      <c r="B16" s="11">
        <f>D11</f>
        <v>0</v>
      </c>
      <c r="C16" s="7"/>
    </row>
    <row r="17" spans="1:3" x14ac:dyDescent="0.25">
      <c r="A17" s="9" t="s">
        <v>100</v>
      </c>
      <c r="B17" s="8" t="e">
        <f>SUM(B15:B16)</f>
        <v>#N/A</v>
      </c>
      <c r="C17" s="7"/>
    </row>
    <row r="20" spans="1:3" x14ac:dyDescent="0.25">
      <c r="A20" s="2" t="s">
        <v>83</v>
      </c>
    </row>
    <row r="21" spans="1:3" x14ac:dyDescent="0.25">
      <c r="A21" s="2"/>
    </row>
    <row r="22" spans="1:3" x14ac:dyDescent="0.25">
      <c r="B22" s="14" t="s">
        <v>81</v>
      </c>
    </row>
    <row r="23" spans="1:3" ht="30" x14ac:dyDescent="0.25">
      <c r="A23" s="12" t="s">
        <v>110</v>
      </c>
      <c r="B23" s="15"/>
    </row>
    <row r="24" spans="1:3" x14ac:dyDescent="0.25">
      <c r="A24" s="13" t="s">
        <v>82</v>
      </c>
      <c r="B24" s="11">
        <f>D11</f>
        <v>0</v>
      </c>
    </row>
    <row r="25" spans="1:3" x14ac:dyDescent="0.25">
      <c r="A25" s="9" t="s">
        <v>100</v>
      </c>
      <c r="B25" s="8">
        <f>SUM(B23:B24)</f>
        <v>0</v>
      </c>
      <c r="C25" s="7"/>
    </row>
    <row r="26" spans="1:3" x14ac:dyDescent="0.25">
      <c r="A26" s="2"/>
      <c r="B26" s="7"/>
      <c r="C26" s="7"/>
    </row>
    <row r="28" spans="1:3" ht="35.25" customHeight="1" x14ac:dyDescent="0.25">
      <c r="A28" s="22" t="s">
        <v>90</v>
      </c>
      <c r="B28" s="15"/>
    </row>
    <row r="31" spans="1:3" ht="18.75" x14ac:dyDescent="0.3">
      <c r="A31" s="16"/>
    </row>
    <row r="32" spans="1:3" ht="18.75" x14ac:dyDescent="0.3">
      <c r="A32" s="16" t="s">
        <v>111</v>
      </c>
    </row>
  </sheetData>
  <mergeCells count="1">
    <mergeCell ref="B5:D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ignoredErrors>
    <ignoredError sqref="C11" formulaRange="1"/>
    <ignoredError sqref="F9:F10" evalError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595373E-F68D-42E4-BF87-965EC5EBECAE}">
          <x14:formula1>
            <xm:f>Data!#REF!</xm:f>
          </x14:formula1>
          <xm:sqref>B28</xm:sqref>
        </x14:dataValidation>
        <x14:dataValidation type="list" allowBlank="1" showInputMessage="1" showErrorMessage="1" xr:uid="{12C06936-EA10-4955-ABCC-9AC8889361FD}">
          <x14:formula1>
            <xm:f>Data!$A$2:$A$77</xm:f>
          </x14:formula1>
          <xm:sqref>B5:D5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CF749-85A8-4031-BFAA-364541DD96DF}">
  <dimension ref="A1:F78"/>
  <sheetViews>
    <sheetView zoomScale="85" zoomScaleNormal="85" workbookViewId="0">
      <selection activeCell="H29" sqref="H29"/>
    </sheetView>
  </sheetViews>
  <sheetFormatPr defaultRowHeight="15" x14ac:dyDescent="0.25"/>
  <cols>
    <col min="1" max="1" width="43.140625" bestFit="1" customWidth="1"/>
    <col min="2" max="2" width="16" customWidth="1"/>
    <col min="3" max="3" width="12.28515625" customWidth="1"/>
    <col min="4" max="4" width="15.140625" style="29" customWidth="1"/>
    <col min="5" max="5" width="17.140625" bestFit="1" customWidth="1"/>
    <col min="6" max="6" width="10" bestFit="1" customWidth="1"/>
  </cols>
  <sheetData>
    <row r="1" spans="1:6" ht="45" x14ac:dyDescent="0.25">
      <c r="A1" t="s">
        <v>80</v>
      </c>
      <c r="B1" s="31" t="s">
        <v>98</v>
      </c>
      <c r="C1" s="26" t="s">
        <v>95</v>
      </c>
      <c r="D1" s="27" t="s">
        <v>99</v>
      </c>
    </row>
    <row r="2" spans="1:6" x14ac:dyDescent="0.25">
      <c r="A2" t="s">
        <v>101</v>
      </c>
      <c r="B2" s="31">
        <v>120000</v>
      </c>
      <c r="C2" s="26"/>
      <c r="D2" s="27">
        <f>B2</f>
        <v>120000</v>
      </c>
    </row>
    <row r="3" spans="1:6" x14ac:dyDescent="0.25">
      <c r="A3" s="4" t="s">
        <v>3</v>
      </c>
      <c r="B3" s="6">
        <v>-174785.93999999994</v>
      </c>
      <c r="C3">
        <v>3072161</v>
      </c>
      <c r="D3" s="28">
        <v>-167058.29999999999</v>
      </c>
      <c r="E3" s="30"/>
    </row>
    <row r="4" spans="1:6" x14ac:dyDescent="0.25">
      <c r="A4" s="5" t="s">
        <v>4</v>
      </c>
      <c r="B4" s="6">
        <v>-422832.14000000013</v>
      </c>
      <c r="C4">
        <v>3072083</v>
      </c>
      <c r="D4" s="28">
        <v>-334820.92</v>
      </c>
      <c r="E4" s="30"/>
    </row>
    <row r="5" spans="1:6" x14ac:dyDescent="0.25">
      <c r="A5" s="5" t="s">
        <v>5</v>
      </c>
      <c r="B5" s="6">
        <v>-505501.89999999944</v>
      </c>
      <c r="C5">
        <v>3077005</v>
      </c>
      <c r="D5" s="28">
        <v>-429044.83</v>
      </c>
      <c r="E5" s="30"/>
    </row>
    <row r="6" spans="1:6" x14ac:dyDescent="0.25">
      <c r="A6" s="5" t="s">
        <v>77</v>
      </c>
      <c r="B6" s="6">
        <v>157101.7500000002</v>
      </c>
      <c r="C6">
        <v>3072006</v>
      </c>
      <c r="D6" s="28">
        <v>201745.74</v>
      </c>
      <c r="E6" s="30"/>
      <c r="F6" s="6"/>
    </row>
    <row r="7" spans="1:6" x14ac:dyDescent="0.25">
      <c r="A7" s="5" t="s">
        <v>6</v>
      </c>
      <c r="B7" s="6">
        <v>-125397.74999999953</v>
      </c>
      <c r="C7">
        <v>3072162</v>
      </c>
      <c r="D7" s="28">
        <v>-105105.92</v>
      </c>
      <c r="E7" s="30"/>
      <c r="F7" s="30"/>
    </row>
    <row r="8" spans="1:6" x14ac:dyDescent="0.25">
      <c r="A8" s="5" t="s">
        <v>7</v>
      </c>
      <c r="B8" s="6">
        <v>-1079348.7600000016</v>
      </c>
      <c r="C8">
        <v>3075400</v>
      </c>
      <c r="D8" s="28">
        <v>-1324750.28</v>
      </c>
      <c r="E8" s="30"/>
    </row>
    <row r="9" spans="1:6" x14ac:dyDescent="0.25">
      <c r="A9" s="5" t="s">
        <v>8</v>
      </c>
      <c r="B9" s="6">
        <v>-414253.19000000041</v>
      </c>
      <c r="C9">
        <v>3077007</v>
      </c>
      <c r="D9" s="28">
        <v>-305282.81</v>
      </c>
      <c r="E9" s="30"/>
    </row>
    <row r="10" spans="1:6" x14ac:dyDescent="0.25">
      <c r="A10" s="5" t="s">
        <v>9</v>
      </c>
      <c r="B10" s="6">
        <v>-22378.729999999516</v>
      </c>
      <c r="C10">
        <v>3073513</v>
      </c>
      <c r="D10" s="28">
        <v>-22755.53</v>
      </c>
      <c r="E10" s="30"/>
    </row>
    <row r="11" spans="1:6" x14ac:dyDescent="0.25">
      <c r="A11" s="5" t="s">
        <v>10</v>
      </c>
      <c r="B11" s="6">
        <v>-474574.08000000007</v>
      </c>
      <c r="C11">
        <v>3072163</v>
      </c>
      <c r="D11" s="28">
        <v>-322499.64</v>
      </c>
      <c r="E11" s="30"/>
    </row>
    <row r="12" spans="1:6" x14ac:dyDescent="0.25">
      <c r="A12" s="5" t="s">
        <v>11</v>
      </c>
      <c r="B12" s="6">
        <v>-268727.81000000006</v>
      </c>
      <c r="C12">
        <v>3072088</v>
      </c>
      <c r="D12" s="28">
        <v>-314466.76</v>
      </c>
      <c r="E12" s="30"/>
    </row>
    <row r="13" spans="1:6" x14ac:dyDescent="0.25">
      <c r="A13" s="5" t="s">
        <v>12</v>
      </c>
      <c r="B13" s="6">
        <v>-244648.56999999983</v>
      </c>
      <c r="C13">
        <v>3072164</v>
      </c>
      <c r="D13" s="28">
        <v>-215273.05</v>
      </c>
      <c r="E13" s="30"/>
    </row>
    <row r="14" spans="1:6" x14ac:dyDescent="0.25">
      <c r="A14" s="5" t="s">
        <v>13</v>
      </c>
      <c r="B14" s="6">
        <v>-585256.41000000015</v>
      </c>
      <c r="C14">
        <v>3072165</v>
      </c>
      <c r="D14" s="28">
        <v>-660461.61</v>
      </c>
      <c r="E14" s="30"/>
    </row>
    <row r="15" spans="1:6" x14ac:dyDescent="0.25">
      <c r="A15" s="5" t="s">
        <v>14</v>
      </c>
      <c r="B15" s="6">
        <v>-54508.900000000373</v>
      </c>
      <c r="C15">
        <v>3072092</v>
      </c>
      <c r="D15" s="28">
        <v>135453.91</v>
      </c>
      <c r="E15" s="30"/>
    </row>
    <row r="16" spans="1:6" x14ac:dyDescent="0.25">
      <c r="A16" s="5" t="s">
        <v>15</v>
      </c>
      <c r="B16" s="6">
        <v>-607795.91999999993</v>
      </c>
      <c r="C16">
        <v>3072094</v>
      </c>
      <c r="D16" s="28">
        <v>137921.65</v>
      </c>
      <c r="E16" s="30"/>
    </row>
    <row r="17" spans="1:5" x14ac:dyDescent="0.25">
      <c r="A17" s="5" t="s">
        <v>16</v>
      </c>
      <c r="B17" s="6">
        <v>-13975.729999999981</v>
      </c>
      <c r="C17">
        <v>3072166</v>
      </c>
      <c r="D17" s="28">
        <v>-17017.14</v>
      </c>
      <c r="E17" s="30"/>
    </row>
    <row r="18" spans="1:5" x14ac:dyDescent="0.25">
      <c r="A18" s="5" t="s">
        <v>17</v>
      </c>
      <c r="B18" s="6">
        <v>-40159.75</v>
      </c>
      <c r="C18">
        <v>3072022</v>
      </c>
      <c r="D18" s="28">
        <v>-180526.96</v>
      </c>
      <c r="E18" s="30"/>
    </row>
    <row r="19" spans="1:5" x14ac:dyDescent="0.25">
      <c r="A19" s="5" t="s">
        <v>18</v>
      </c>
      <c r="B19" s="6">
        <v>-80357.560000000056</v>
      </c>
      <c r="C19">
        <v>3073510</v>
      </c>
      <c r="D19" s="28">
        <v>-74054.89</v>
      </c>
      <c r="E19" s="30"/>
    </row>
    <row r="20" spans="1:5" x14ac:dyDescent="0.25">
      <c r="A20" s="5" t="s">
        <v>19</v>
      </c>
      <c r="B20" s="6">
        <v>49488.060000000522</v>
      </c>
      <c r="C20">
        <v>3075402</v>
      </c>
      <c r="D20" s="28">
        <v>-25569.55</v>
      </c>
      <c r="E20" s="30"/>
    </row>
    <row r="21" spans="1:5" x14ac:dyDescent="0.25">
      <c r="A21" s="5" t="s">
        <v>20</v>
      </c>
      <c r="B21" s="6">
        <v>-671857.51999999955</v>
      </c>
      <c r="C21">
        <v>3074036</v>
      </c>
      <c r="D21" s="28">
        <v>-669654.89</v>
      </c>
      <c r="E21" s="30"/>
    </row>
    <row r="22" spans="1:5" x14ac:dyDescent="0.25">
      <c r="A22" s="5" t="s">
        <v>21</v>
      </c>
      <c r="B22" s="6">
        <v>-443917.04000000004</v>
      </c>
      <c r="C22">
        <v>3072180</v>
      </c>
      <c r="D22" s="28">
        <v>-369987.24</v>
      </c>
      <c r="E22" s="30"/>
    </row>
    <row r="23" spans="1:5" x14ac:dyDescent="0.25">
      <c r="A23" s="5" t="s">
        <v>22</v>
      </c>
      <c r="B23" s="6">
        <v>-327688.78000000026</v>
      </c>
      <c r="C23">
        <v>3072167</v>
      </c>
      <c r="D23" s="28">
        <v>-61433.11</v>
      </c>
      <c r="E23" s="30"/>
    </row>
    <row r="24" spans="1:5" x14ac:dyDescent="0.25">
      <c r="A24" s="5" t="s">
        <v>23</v>
      </c>
      <c r="B24" s="6">
        <v>-310166.14999999944</v>
      </c>
      <c r="C24">
        <v>3072168</v>
      </c>
      <c r="D24" s="28">
        <v>-213987.08</v>
      </c>
      <c r="E24" s="30"/>
    </row>
    <row r="25" spans="1:5" x14ac:dyDescent="0.25">
      <c r="A25" s="5" t="s">
        <v>24</v>
      </c>
      <c r="B25" s="6">
        <v>-276658.69999999925</v>
      </c>
      <c r="C25">
        <v>3072187</v>
      </c>
      <c r="D25" s="28">
        <v>-404129.56</v>
      </c>
      <c r="E25" s="30"/>
    </row>
    <row r="26" spans="1:5" x14ac:dyDescent="0.25">
      <c r="A26" s="5" t="s">
        <v>25</v>
      </c>
      <c r="B26" s="6">
        <v>-35674.310000000056</v>
      </c>
      <c r="C26">
        <v>3071007</v>
      </c>
      <c r="D26" s="28">
        <v>-7774.3</v>
      </c>
      <c r="E26" s="30"/>
    </row>
    <row r="27" spans="1:5" x14ac:dyDescent="0.25">
      <c r="A27" s="5" t="s">
        <v>26</v>
      </c>
      <c r="B27" s="6">
        <v>-366586.25</v>
      </c>
      <c r="C27">
        <v>3075401</v>
      </c>
      <c r="D27" s="28">
        <v>-1058803.8500000001</v>
      </c>
      <c r="E27" s="30"/>
    </row>
    <row r="28" spans="1:5" x14ac:dyDescent="0.25">
      <c r="A28" s="5" t="s">
        <v>27</v>
      </c>
      <c r="B28" s="6">
        <v>-287525.7099999995</v>
      </c>
      <c r="C28">
        <v>3072169</v>
      </c>
      <c r="D28" s="28">
        <v>-276581.28999999998</v>
      </c>
      <c r="E28" s="30"/>
    </row>
    <row r="29" spans="1:5" x14ac:dyDescent="0.25">
      <c r="A29" s="5" t="s">
        <v>28</v>
      </c>
      <c r="B29" s="6">
        <v>-53419.619999999879</v>
      </c>
      <c r="C29">
        <v>3071002</v>
      </c>
      <c r="D29" s="28">
        <v>24550.3</v>
      </c>
      <c r="E29" s="30"/>
    </row>
    <row r="30" spans="1:5" x14ac:dyDescent="0.25">
      <c r="A30" s="5" t="s">
        <v>29</v>
      </c>
      <c r="B30" s="6">
        <v>-187123.9700000002</v>
      </c>
      <c r="C30">
        <v>3072150</v>
      </c>
      <c r="D30" s="28">
        <v>-276853.33</v>
      </c>
      <c r="E30" s="30"/>
    </row>
    <row r="31" spans="1:5" x14ac:dyDescent="0.25">
      <c r="A31" s="5" t="s">
        <v>30</v>
      </c>
      <c r="B31" s="6">
        <v>-201414.50000000047</v>
      </c>
      <c r="C31">
        <v>3072170</v>
      </c>
      <c r="D31" s="28">
        <v>-240078.56</v>
      </c>
      <c r="E31" s="30"/>
    </row>
    <row r="32" spans="1:5" x14ac:dyDescent="0.25">
      <c r="A32" s="5" t="s">
        <v>31</v>
      </c>
      <c r="B32" s="6">
        <v>182470.64000000013</v>
      </c>
      <c r="C32">
        <v>3072151</v>
      </c>
      <c r="D32" s="28">
        <v>218612.51</v>
      </c>
      <c r="E32" s="30"/>
    </row>
    <row r="33" spans="1:5" x14ac:dyDescent="0.25">
      <c r="A33" s="5" t="s">
        <v>32</v>
      </c>
      <c r="B33" s="6">
        <v>-213533.68999999994</v>
      </c>
      <c r="C33">
        <v>3072000</v>
      </c>
      <c r="D33" s="28">
        <v>-137302.1</v>
      </c>
      <c r="E33" s="30"/>
    </row>
    <row r="34" spans="1:5" x14ac:dyDescent="0.25">
      <c r="A34" s="5" t="s">
        <v>33</v>
      </c>
      <c r="B34" s="6">
        <v>-255795.5</v>
      </c>
      <c r="C34">
        <v>3072171</v>
      </c>
      <c r="D34" s="28">
        <v>-162579.07</v>
      </c>
      <c r="E34" s="30"/>
    </row>
    <row r="35" spans="1:5" x14ac:dyDescent="0.25">
      <c r="A35" s="5" t="s">
        <v>34</v>
      </c>
      <c r="B35" s="6">
        <v>-304685.81000000006</v>
      </c>
      <c r="C35">
        <v>3077012</v>
      </c>
      <c r="D35" s="28">
        <v>-206280.12</v>
      </c>
      <c r="E35" s="30"/>
    </row>
    <row r="36" spans="1:5" x14ac:dyDescent="0.25">
      <c r="A36" s="5" t="s">
        <v>35</v>
      </c>
      <c r="B36" s="6">
        <v>-321327.25</v>
      </c>
      <c r="C36">
        <v>3072153</v>
      </c>
      <c r="D36" s="28">
        <v>-527926.63</v>
      </c>
      <c r="E36" s="30"/>
    </row>
    <row r="37" spans="1:5" x14ac:dyDescent="0.25">
      <c r="A37" s="5" t="s">
        <v>36</v>
      </c>
      <c r="B37" s="6">
        <v>-70209.229999999981</v>
      </c>
      <c r="C37">
        <v>3073512</v>
      </c>
      <c r="D37" s="28">
        <v>-796.65</v>
      </c>
      <c r="E37" s="30"/>
    </row>
    <row r="38" spans="1:5" x14ac:dyDescent="0.25">
      <c r="A38" s="5" t="s">
        <v>37</v>
      </c>
      <c r="B38" s="6">
        <v>-110785.53999999957</v>
      </c>
      <c r="C38">
        <v>3072173</v>
      </c>
      <c r="D38" s="28">
        <v>-168739</v>
      </c>
      <c r="E38" s="30"/>
    </row>
    <row r="39" spans="1:5" x14ac:dyDescent="0.25">
      <c r="A39" s="5" t="s">
        <v>38</v>
      </c>
      <c r="B39" s="6">
        <v>-256825.24000000022</v>
      </c>
      <c r="C39">
        <v>3072174</v>
      </c>
      <c r="D39" s="28">
        <v>-264249.90000000002</v>
      </c>
      <c r="E39" s="30"/>
    </row>
    <row r="40" spans="1:5" x14ac:dyDescent="0.25">
      <c r="A40" s="5" t="s">
        <v>39</v>
      </c>
      <c r="B40" s="6">
        <v>-46897.430000000633</v>
      </c>
      <c r="C40">
        <v>3077010</v>
      </c>
      <c r="D40" s="28">
        <v>77051.28</v>
      </c>
      <c r="E40" s="30"/>
    </row>
    <row r="41" spans="1:5" x14ac:dyDescent="0.25">
      <c r="A41" s="5" t="s">
        <v>40</v>
      </c>
      <c r="B41" s="6">
        <v>21060.359999999986</v>
      </c>
      <c r="C41">
        <v>3071000</v>
      </c>
      <c r="D41" s="28">
        <v>128140.06</v>
      </c>
      <c r="E41" s="30"/>
    </row>
    <row r="42" spans="1:5" x14ac:dyDescent="0.25">
      <c r="A42" s="5" t="s">
        <v>41</v>
      </c>
      <c r="B42" s="6">
        <v>-325796.10000000009</v>
      </c>
      <c r="C42">
        <v>3072076</v>
      </c>
      <c r="D42" s="28">
        <v>-263418.44</v>
      </c>
      <c r="E42" s="30"/>
    </row>
    <row r="43" spans="1:5" x14ac:dyDescent="0.25">
      <c r="A43" s="5" t="s">
        <v>42</v>
      </c>
      <c r="B43" s="6">
        <v>-272860.04999999981</v>
      </c>
      <c r="C43">
        <v>3072182</v>
      </c>
      <c r="D43" s="28">
        <v>-146635.88</v>
      </c>
      <c r="E43" s="30"/>
    </row>
    <row r="44" spans="1:5" x14ac:dyDescent="0.25">
      <c r="A44" s="5" t="s">
        <v>43</v>
      </c>
      <c r="B44" s="6">
        <v>-52981.450000000186</v>
      </c>
      <c r="C44">
        <v>3073500</v>
      </c>
      <c r="D44" s="28">
        <v>-24068.79</v>
      </c>
      <c r="E44" s="30"/>
    </row>
    <row r="45" spans="1:5" x14ac:dyDescent="0.25">
      <c r="A45" s="5" t="s">
        <v>44</v>
      </c>
      <c r="B45" s="6">
        <v>-69449.679999999702</v>
      </c>
      <c r="C45">
        <v>3072046</v>
      </c>
      <c r="D45" s="28">
        <v>-4289.2</v>
      </c>
      <c r="E45" s="30"/>
    </row>
    <row r="46" spans="1:5" x14ac:dyDescent="0.25">
      <c r="A46" s="5" t="s">
        <v>45</v>
      </c>
      <c r="B46" s="6">
        <v>-112987.97999999998</v>
      </c>
      <c r="C46">
        <v>3072115</v>
      </c>
      <c r="D46" s="28">
        <v>-160892.85</v>
      </c>
      <c r="E46" s="30"/>
    </row>
    <row r="47" spans="1:5" x14ac:dyDescent="0.25">
      <c r="A47" s="5" t="s">
        <v>46</v>
      </c>
      <c r="B47" s="6">
        <v>276121.62000000011</v>
      </c>
      <c r="C47">
        <v>3075404</v>
      </c>
      <c r="D47" s="28">
        <v>-196650.03</v>
      </c>
      <c r="E47" s="30"/>
    </row>
    <row r="48" spans="1:5" x14ac:dyDescent="0.25">
      <c r="A48" s="5" t="s">
        <v>47</v>
      </c>
      <c r="B48" s="6">
        <v>-236708.40999999968</v>
      </c>
      <c r="C48">
        <v>3072175</v>
      </c>
      <c r="D48" s="28">
        <v>-163953.85</v>
      </c>
      <c r="E48" s="30"/>
    </row>
    <row r="49" spans="1:5" x14ac:dyDescent="0.25">
      <c r="A49" s="5" t="s">
        <v>48</v>
      </c>
      <c r="B49" s="6">
        <v>-28180.569999999832</v>
      </c>
      <c r="C49">
        <v>3072033</v>
      </c>
      <c r="D49" s="28">
        <v>-39949.49</v>
      </c>
      <c r="E49" s="30"/>
    </row>
    <row r="50" spans="1:5" x14ac:dyDescent="0.25">
      <c r="A50" s="5" t="s">
        <v>49</v>
      </c>
      <c r="B50" s="6">
        <v>-278534.55000000028</v>
      </c>
      <c r="C50">
        <v>3073503</v>
      </c>
      <c r="D50" s="28">
        <v>-380067.51</v>
      </c>
      <c r="E50" s="30"/>
    </row>
    <row r="51" spans="1:5" x14ac:dyDescent="0.25">
      <c r="A51" s="5" t="s">
        <v>50</v>
      </c>
      <c r="B51" s="6">
        <v>-278211.65000000037</v>
      </c>
      <c r="C51">
        <v>3072176</v>
      </c>
      <c r="D51" s="28">
        <v>37033.279999999999</v>
      </c>
      <c r="E51" s="30"/>
    </row>
    <row r="52" spans="1:5" x14ac:dyDescent="0.25">
      <c r="A52" s="5" t="s">
        <v>51</v>
      </c>
      <c r="B52" s="6">
        <v>-250292.43999999994</v>
      </c>
      <c r="C52">
        <v>3073511</v>
      </c>
      <c r="D52" s="28">
        <v>-274513.45</v>
      </c>
      <c r="E52" s="30"/>
    </row>
    <row r="53" spans="1:5" x14ac:dyDescent="0.25">
      <c r="A53" s="5" t="s">
        <v>52</v>
      </c>
      <c r="B53" s="6">
        <v>-364830.83999999985</v>
      </c>
      <c r="C53">
        <v>3072121</v>
      </c>
      <c r="D53" s="28">
        <v>-301220.65000000002</v>
      </c>
      <c r="E53" s="30"/>
    </row>
    <row r="54" spans="1:5" x14ac:dyDescent="0.25">
      <c r="A54" s="5" t="s">
        <v>53</v>
      </c>
      <c r="B54" s="6">
        <v>-405690.0299999998</v>
      </c>
      <c r="C54">
        <v>3072125</v>
      </c>
      <c r="D54" s="28">
        <v>-352036.1</v>
      </c>
      <c r="E54" s="30"/>
    </row>
    <row r="55" spans="1:5" x14ac:dyDescent="0.25">
      <c r="A55" s="5" t="s">
        <v>54</v>
      </c>
      <c r="B55" s="6">
        <v>-178165.28000000003</v>
      </c>
      <c r="C55">
        <v>3071003</v>
      </c>
      <c r="D55" s="28">
        <v>-242722.59</v>
      </c>
      <c r="E55" s="30"/>
    </row>
    <row r="56" spans="1:5" x14ac:dyDescent="0.25">
      <c r="A56" s="5" t="s">
        <v>55</v>
      </c>
      <c r="B56" s="6">
        <v>61801.820000000298</v>
      </c>
      <c r="C56">
        <v>3072154</v>
      </c>
      <c r="D56" s="28">
        <v>174029.03</v>
      </c>
      <c r="E56" s="30"/>
    </row>
    <row r="57" spans="1:5" x14ac:dyDescent="0.25">
      <c r="A57" s="5" t="s">
        <v>56</v>
      </c>
      <c r="B57" s="6">
        <v>-60935.129999999888</v>
      </c>
      <c r="C57">
        <v>3077013</v>
      </c>
      <c r="D57" s="28">
        <v>25339.4</v>
      </c>
      <c r="E57" s="30"/>
    </row>
    <row r="58" spans="1:5" x14ac:dyDescent="0.25">
      <c r="A58" s="5" t="s">
        <v>57</v>
      </c>
      <c r="B58" s="6">
        <v>60436.220000000671</v>
      </c>
      <c r="C58">
        <v>3077014</v>
      </c>
      <c r="D58" s="28">
        <v>34347.980000000003</v>
      </c>
      <c r="E58" s="30"/>
    </row>
    <row r="59" spans="1:5" x14ac:dyDescent="0.25">
      <c r="A59" s="5" t="s">
        <v>58</v>
      </c>
      <c r="B59" s="6">
        <v>-165268.19999999995</v>
      </c>
      <c r="C59">
        <v>3073505</v>
      </c>
      <c r="D59" s="28">
        <v>-123949.12</v>
      </c>
      <c r="E59" s="30"/>
    </row>
    <row r="60" spans="1:5" x14ac:dyDescent="0.25">
      <c r="A60" s="5" t="s">
        <v>59</v>
      </c>
      <c r="B60" s="6">
        <v>-243028.03000000026</v>
      </c>
      <c r="C60">
        <v>3073506</v>
      </c>
      <c r="D60" s="28">
        <v>-224710.55</v>
      </c>
      <c r="E60" s="30"/>
    </row>
    <row r="61" spans="1:5" x14ac:dyDescent="0.25">
      <c r="A61" s="5" t="s">
        <v>60</v>
      </c>
      <c r="B61" s="6">
        <v>-173990.7200000002</v>
      </c>
      <c r="C61">
        <v>3073504</v>
      </c>
      <c r="D61" s="28">
        <v>-62154.35</v>
      </c>
      <c r="E61" s="30"/>
    </row>
    <row r="62" spans="1:5" x14ac:dyDescent="0.25">
      <c r="A62" s="5" t="s">
        <v>61</v>
      </c>
      <c r="B62" s="6">
        <v>-454569.37000000011</v>
      </c>
      <c r="C62">
        <v>3072058</v>
      </c>
      <c r="D62" s="28">
        <v>-6159.93</v>
      </c>
      <c r="E62" s="30"/>
    </row>
    <row r="63" spans="1:5" x14ac:dyDescent="0.25">
      <c r="A63" s="5" t="s">
        <v>62</v>
      </c>
      <c r="B63" s="6">
        <v>-79315.260000000242</v>
      </c>
      <c r="C63">
        <v>3073507</v>
      </c>
      <c r="D63" s="28">
        <v>-66026.33</v>
      </c>
      <c r="E63" s="30"/>
    </row>
    <row r="64" spans="1:5" x14ac:dyDescent="0.25">
      <c r="A64" s="5" t="s">
        <v>63</v>
      </c>
      <c r="B64" s="6">
        <v>-144349.20000000019</v>
      </c>
      <c r="C64">
        <v>3072059</v>
      </c>
      <c r="D64" s="28">
        <v>-77912.149999999994</v>
      </c>
      <c r="E64" s="30"/>
    </row>
    <row r="65" spans="1:5" x14ac:dyDescent="0.25">
      <c r="A65" s="5" t="s">
        <v>64</v>
      </c>
      <c r="B65" s="6">
        <v>-490398.75</v>
      </c>
      <c r="C65">
        <v>3073508</v>
      </c>
      <c r="D65" s="28">
        <v>-560156.52</v>
      </c>
      <c r="E65" s="30"/>
    </row>
    <row r="66" spans="1:5" x14ac:dyDescent="0.25">
      <c r="A66" s="5" t="s">
        <v>65</v>
      </c>
      <c r="B66" s="6">
        <v>-257081.51000000024</v>
      </c>
      <c r="C66">
        <v>3073509</v>
      </c>
      <c r="D66" s="28">
        <v>-222247.38</v>
      </c>
      <c r="E66" s="30"/>
    </row>
    <row r="67" spans="1:5" x14ac:dyDescent="0.25">
      <c r="A67" s="5" t="s">
        <v>66</v>
      </c>
      <c r="B67" s="6">
        <v>-192556.04000000004</v>
      </c>
      <c r="C67">
        <v>3072177</v>
      </c>
      <c r="D67" s="28">
        <v>-239943.78</v>
      </c>
      <c r="E67" s="30"/>
    </row>
    <row r="68" spans="1:5" x14ac:dyDescent="0.25">
      <c r="A68" s="5" t="s">
        <v>67</v>
      </c>
      <c r="B68" s="6">
        <v>-1212699.129999999</v>
      </c>
      <c r="C68">
        <v>3074603</v>
      </c>
      <c r="D68" s="28">
        <v>-622936.26</v>
      </c>
      <c r="E68" s="30"/>
    </row>
    <row r="69" spans="1:5" x14ac:dyDescent="0.25">
      <c r="A69" s="5" t="s">
        <v>68</v>
      </c>
      <c r="B69" s="6">
        <v>-78801.429999999702</v>
      </c>
      <c r="C69">
        <v>3072181</v>
      </c>
      <c r="D69" s="28">
        <v>-102765.95</v>
      </c>
      <c r="E69" s="30"/>
    </row>
    <row r="70" spans="1:5" x14ac:dyDescent="0.25">
      <c r="A70" s="5" t="s">
        <v>69</v>
      </c>
      <c r="B70" s="6">
        <v>-494521.09999999963</v>
      </c>
      <c r="C70">
        <v>3072183</v>
      </c>
      <c r="D70" s="28">
        <v>-428491.06</v>
      </c>
      <c r="E70" s="30"/>
    </row>
    <row r="71" spans="1:5" x14ac:dyDescent="0.25">
      <c r="A71" s="5" t="s">
        <v>70</v>
      </c>
      <c r="B71" s="6">
        <v>-671500.14999999991</v>
      </c>
      <c r="C71">
        <v>3072186</v>
      </c>
      <c r="D71" s="28">
        <v>-507601.98</v>
      </c>
      <c r="E71" s="30"/>
    </row>
    <row r="72" spans="1:5" x14ac:dyDescent="0.25">
      <c r="A72" s="5" t="s">
        <v>71</v>
      </c>
      <c r="B72" s="6">
        <v>-168088.55999999982</v>
      </c>
      <c r="C72">
        <v>3072178</v>
      </c>
      <c r="D72" s="28">
        <v>-125723.23</v>
      </c>
      <c r="E72" s="30"/>
    </row>
    <row r="73" spans="1:5" x14ac:dyDescent="0.25">
      <c r="A73" s="5" t="s">
        <v>72</v>
      </c>
      <c r="B73" s="6">
        <v>-2682772.67</v>
      </c>
      <c r="C73">
        <v>3074020</v>
      </c>
      <c r="D73" s="28">
        <v>-3077979.97</v>
      </c>
      <c r="E73" s="30"/>
    </row>
    <row r="74" spans="1:5" x14ac:dyDescent="0.25">
      <c r="A74" s="5" t="s">
        <v>73</v>
      </c>
      <c r="B74" s="6">
        <v>-480461.2799999998</v>
      </c>
      <c r="C74">
        <v>3072071</v>
      </c>
      <c r="D74" s="28">
        <v>-407053.33</v>
      </c>
      <c r="E74" s="30"/>
    </row>
    <row r="75" spans="1:5" x14ac:dyDescent="0.25">
      <c r="A75" s="5" t="s">
        <v>74</v>
      </c>
      <c r="B75" s="6">
        <v>-104187.96999999974</v>
      </c>
      <c r="C75">
        <v>3072067</v>
      </c>
      <c r="D75" s="28">
        <v>-28713.74</v>
      </c>
      <c r="E75" s="30"/>
    </row>
    <row r="76" spans="1:5" x14ac:dyDescent="0.25">
      <c r="A76" s="5" t="s">
        <v>75</v>
      </c>
      <c r="B76" s="6">
        <v>-126629.62999999942</v>
      </c>
      <c r="C76">
        <v>3072172</v>
      </c>
      <c r="D76" s="28">
        <v>-79841.67</v>
      </c>
      <c r="E76" s="30"/>
    </row>
    <row r="77" spans="1:5" x14ac:dyDescent="0.25">
      <c r="A77" s="5" t="s">
        <v>76</v>
      </c>
      <c r="B77" s="6">
        <v>-56533.489999999991</v>
      </c>
      <c r="C77">
        <v>3072179</v>
      </c>
      <c r="D77" s="28">
        <v>-83291.72</v>
      </c>
      <c r="E77" s="30"/>
    </row>
    <row r="78" spans="1:5" x14ac:dyDescent="0.25">
      <c r="B78" s="6">
        <f t="shared" ref="B78" si="0">SUM(B3:B77)</f>
        <v>-20240491.559999987</v>
      </c>
      <c r="C78" s="6"/>
      <c r="D78" s="6">
        <v>-17949697.579999994</v>
      </c>
    </row>
  </sheetData>
  <autoFilter ref="A1:D77" xr:uid="{D55CF749-85A8-4031-BFAA-364541DD96DF}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c60f506-7879-434e-ba85-2d6ad89a3d25">
      <Terms xmlns="http://schemas.microsoft.com/office/infopath/2007/PartnerControls"/>
    </lcf76f155ced4ddcb4097134ff3c332f>
    <TaxCatchAll xmlns="1403eaaa-40c0-4385-a3a1-be2667bc99f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00CB0B5B94724C979CC183157C996E" ma:contentTypeVersion="16" ma:contentTypeDescription="Create a new document." ma:contentTypeScope="" ma:versionID="3dc41f1ef6fa99c6cfa54de12ce9b6c4">
  <xsd:schema xmlns:xsd="http://www.w3.org/2001/XMLSchema" xmlns:xs="http://www.w3.org/2001/XMLSchema" xmlns:p="http://schemas.microsoft.com/office/2006/metadata/properties" xmlns:ns2="1c60f506-7879-434e-ba85-2d6ad89a3d25" xmlns:ns3="1403eaaa-40c0-4385-a3a1-be2667bc99f6" targetNamespace="http://schemas.microsoft.com/office/2006/metadata/properties" ma:root="true" ma:fieldsID="afd10a7851ba28c846087ae3c6c63359" ns2:_="" ns3:_="">
    <xsd:import namespace="1c60f506-7879-434e-ba85-2d6ad89a3d25"/>
    <xsd:import namespace="1403eaaa-40c0-4385-a3a1-be2667bc99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60f506-7879-434e-ba85-2d6ad89a3d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5efd349-4fc2-4c40-bc86-6aac66f77a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03eaaa-40c0-4385-a3a1-be2667bc99f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a54c4c5-c774-4405-a1d1-c3fa553f1913}" ma:internalName="TaxCatchAll" ma:showField="CatchAllData" ma:web="1403eaaa-40c0-4385-a3a1-be2667bc99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485913-C3BF-4FE4-8A7C-74E4995FE856}">
  <ds:schemaRefs>
    <ds:schemaRef ds:uri="http://purl.org/dc/elements/1.1/"/>
    <ds:schemaRef ds:uri="http://schemas.microsoft.com/office/2006/metadata/properties"/>
    <ds:schemaRef ds:uri="http://purl.org/dc/terms/"/>
    <ds:schemaRef ds:uri="1c60f506-7879-434e-ba85-2d6ad89a3d25"/>
    <ds:schemaRef ds:uri="http://schemas.microsoft.com/office/2006/documentManagement/types"/>
    <ds:schemaRef ds:uri="http://schemas.microsoft.com/office/infopath/2007/PartnerControls"/>
    <ds:schemaRef ds:uri="1403eaaa-40c0-4385-a3a1-be2667bc99f6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A8A212A-3038-4CA9-AA02-8F92BDD3A4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3192F6-5E2A-4BD8-8321-E5D5D744F6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60f506-7879-434e-ba85-2d6ad89a3d25"/>
    <ds:schemaRef ds:uri="1403eaaa-40c0-4385-a3a1-be2667bc99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Guidance</vt:lpstr>
      <vt:lpstr>Example - Budget Monitoring</vt:lpstr>
      <vt:lpstr>Budget Monitoring Return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Bell</dc:creator>
  <cp:lastModifiedBy>Deirdre Pollard</cp:lastModifiedBy>
  <cp:lastPrinted>2022-11-29T10:00:45Z</cp:lastPrinted>
  <dcterms:created xsi:type="dcterms:W3CDTF">2022-11-14T17:35:27Z</dcterms:created>
  <dcterms:modified xsi:type="dcterms:W3CDTF">2023-10-06T11:18:47Z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0x0101006100CB0B5B94724C979CC183157C996E</vt:lpwstr>
  </property>
  <property fmtid="{D5CDD505-2E9C-101B-9397-08002B2CF9AE}" pid="3" name="MediaServiceImageTags">
    <vt:lpwstr/>
  </property>
</Properties>
</file>